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alculator" sheetId="1" state="visible" r:id="rId3"/>
    <sheet name="Yearly growth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<sst xmlns="http://schemas.openxmlformats.org/spreadsheetml/2006/main" count="17" uniqueCount="17">
  <si>
    <t xml:space="preserve">Compound Interest Calculator</t>
  </si>
  <si>
    <t xml:space="preserve">Growth with monthly contributions and a year-by-year table</t>
  </si>
  <si>
    <t xml:space="preserve">Legend: yellow cells with blue text are inputs you can change. Everything else is a formula and updates automatically.</t>
  </si>
  <si>
    <t xml:space="preserve">Inputs</t>
  </si>
  <si>
    <t xml:space="preserve">Starting principal</t>
  </si>
  <si>
    <t xml:space="preserve">Monthly contribution</t>
  </si>
  <si>
    <t xml:space="preserve">Annual interest rate</t>
  </si>
  <si>
    <t xml:space="preserve">Years to grow (max 50)</t>
  </si>
  <si>
    <t xml:space="preserve">Results</t>
  </si>
  <si>
    <t xml:space="preserve">Future value</t>
  </si>
  <si>
    <t xml:space="preserve">Total contributions</t>
  </si>
  <si>
    <t xml:space="preserve">Total interest earned</t>
  </si>
  <si>
    <t xml:space="preserve">Interest compounds monthly, contributions made at month end. Estimates for education only, not financial advice. Free tool from CalcNestHQ.com</t>
  </si>
  <si>
    <t xml:space="preserve">Year</t>
  </si>
  <si>
    <t xml:space="preserve">Total contributed</t>
  </si>
  <si>
    <t xml:space="preserve">Balance</t>
  </si>
  <si>
    <t xml:space="preserve">Interest earned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</si>
</sst>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\$#,##0;&quot;($&quot;#,##0\);\-"/>
    <numFmt numFmtId="166" formatCode="0.00%"/>
    <numFmt numFmtId="167" formatCode="#,##0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F766E"/>
      <name val="Arial"/>
      <family val="0"/>
      <charset val="1"/>
    </font>
    <font>
      <i val="true"/>
      <sz val="11"/>
      <color rgb="FF555555"/>
      <name val="Arial"/>
      <family val="0"/>
      <charset val="1"/>
    </font>
    <font>
      <sz val="9"/>
      <color rgb="FF555555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name val="Arial"/>
      <family val="0"/>
      <charset val="1"/>
    </font>
    <font>
      <sz val="11"/>
      <color rgb="FF0000FF"/>
      <name val="Arial"/>
      <family val="0"/>
      <charset val="1"/>
    </font>
    <font>
      <sz val="9"/>
      <color rgb="FF777777"/>
      <name val="Arial"/>
      <family val="0"/>
      <charset val="1"/>
    </font>
    <font>
      <b val="true"/>
      <sz val="11"/>
      <name val="Arial"/>
      <family val="0"/>
      <charset val="1"/>
    </font>
    <font>
      <i val="true"/>
      <sz val="9"/>
      <color rgb="FF777777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8080"/>
      </patternFill>
    </fill>
    <fill>
      <patternFill patternType="solid">
        <fgColor rgb="FFFFF9C4"/>
        <bgColor rgb="FFFFFF9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0D7DE"/>
      </left>
      <right style="thin">
        <color rgb="FFD0D7DE"/>
      </right>
      <top style="thin">
        <color rgb="FFD0D7DE"/>
      </top>
      <bottom style="thin">
        <color rgb="FFD0D7D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7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F766E"/>
      <rgbColor rgb="FFC0C0C0"/>
      <rgbColor rgb="FF777777"/>
      <rgbColor rgb="FF9999FF"/>
      <rgbColor rgb="FF993366"/>
      <rgbColor rgb="FFFFF9C4"/>
      <rgbColor rgb="FFCCFFFF"/>
      <rgbColor rgb="FF660066"/>
      <rgbColor rgb="FFFF8080"/>
      <rgbColor rgb="FF0066CC"/>
      <rgbColor rgb="FFD0D7D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20"/>
    <col collapsed="false" customWidth="true" hidden="false" outlineLevel="0" max="3" min="3" style="0" width="48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5" customFormat="false" ht="15" hidden="false" customHeight="false" outlineLevel="0" collapsed="false">
      <c r="A5" s="4" t="s">
        <v>3</v>
      </c>
      <c r="B5" s="5"/>
      <c r="C5" s="5"/>
    </row>
    <row r="6" customFormat="false" ht="15" hidden="false" customHeight="false" outlineLevel="0" collapsed="false">
      <c r="A6" s="6" t="s">
        <v>4</v>
      </c>
      <c r="B6" s="7" t="n">
        <v>10000</v>
      </c>
      <c r="C6" s="8"/>
    </row>
    <row r="7" customFormat="false" ht="15" hidden="false" customHeight="false" outlineLevel="0" collapsed="false">
      <c r="A7" s="6" t="s">
        <v>5</v>
      </c>
      <c r="B7" s="7" t="n">
        <v>500</v>
      </c>
      <c r="C7" s="8"/>
    </row>
    <row r="8" customFormat="false" ht="15" hidden="false" customHeight="false" outlineLevel="0" collapsed="false">
      <c r="A8" s="6" t="s">
        <v>6</v>
      </c>
      <c r="B8" s="9" t="n">
        <v>0.07</v>
      </c>
      <c r="C8" s="8"/>
    </row>
    <row r="9" customFormat="false" ht="15" hidden="false" customHeight="false" outlineLevel="0" collapsed="false">
      <c r="A9" s="6" t="s">
        <v>7</v>
      </c>
      <c r="B9" s="10" t="n">
        <v>20</v>
      </c>
      <c r="C9" s="8"/>
    </row>
    <row r="11" customFormat="false" ht="15" hidden="false" customHeight="false" outlineLevel="0" collapsed="false">
      <c r="A11" s="4" t="s">
        <v>8</v>
      </c>
      <c r="B11" s="5"/>
      <c r="C11" s="5"/>
    </row>
    <row r="12" customFormat="false" ht="15" hidden="false" customHeight="false" outlineLevel="0" collapsed="false">
      <c r="A12" s="11" t="s">
        <v>9</v>
      </c>
      <c r="B12" s="12" t="n">
        <f aca="false">IF($B$8=0,$B$6+$B$7*$B$9*12,$B$6*(1+$B$8/12)^($B$9*12)+$B$7*(((1+$B$8/12)^($B$9*12)-1)/($B$8/12)))</f>
        <v>300850.718402581</v>
      </c>
      <c r="C12" s="8"/>
    </row>
    <row r="13" customFormat="false" ht="15" hidden="false" customHeight="false" outlineLevel="0" collapsed="false">
      <c r="A13" s="6" t="s">
        <v>10</v>
      </c>
      <c r="B13" s="13" t="n">
        <f aca="false">$B$6+$B$7*$B$9*12</f>
        <v>130000</v>
      </c>
      <c r="C13" s="8"/>
    </row>
    <row r="14" customFormat="false" ht="15" hidden="false" customHeight="false" outlineLevel="0" collapsed="false">
      <c r="A14" s="6" t="s">
        <v>11</v>
      </c>
      <c r="B14" s="13" t="n">
        <f aca="false">$B$12-$B$13</f>
        <v>170850.718402581</v>
      </c>
      <c r="C14" s="8"/>
    </row>
    <row r="16" customFormat="false" ht="30" hidden="false" customHeight="true" outlineLevel="0" collapsed="false">
      <c r="A16" s="14" t="s">
        <v>12</v>
      </c>
      <c r="B16" s="14"/>
      <c r="C16" s="14"/>
    </row>
    <row r="17" customFormat="false" ht="15" hidden="false" customHeight="false" outlineLevel="0" collapsed="false">
      <c r="A17" s="14"/>
      <c r="B17" s="14"/>
      <c r="C17" s="14"/>
    </row>
  </sheetData>
  <mergeCells count="1">
    <mergeCell ref="A16:C1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5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20"/>
    <col collapsed="false" customWidth="true" hidden="false" outlineLevel="0" max="4" min="3" style="0" width="18"/>
  </cols>
  <sheetData>
    <row r="1" customFormat="false" ht="15" hidden="false" customHeight="false" outlineLevel="0" collapsed="false">
      <c r="A1" s="15" t="s">
        <v>13</v>
      </c>
      <c r="B1" s="15" t="s">
        <v>14</v>
      </c>
      <c r="C1" s="15" t="s">
        <v>15</v>
      </c>
      <c r="D1" s="15" t="s">
        <v>16</v>
      </c>
    </row>
    <row r="2" customFormat="false" ht="15" hidden="false" customHeight="false" outlineLevel="0" collapsed="false">
      <c r="A2" s="16" t="n">
        <v>1</v>
      </c>
      <c r="B2" s="17" t="n">
        <f aca="false">Calculator!$B$7*12*A2+Calculator!$B$6</f>
        <v>16000</v>
      </c>
      <c r="C2" s="17" t="n">
        <f aca="false">IF(Calculator!$B$8=0,B2,Calculator!$B$6*(1+Calculator!$B$8/12)^(A2*12)+Calculator!$B$7*(((1+Calculator!$B$8/12)^(A2*12)-1)/(Calculator!$B$8/12)))</f>
        <v>16919.1934533826</v>
      </c>
      <c r="D2" s="17" t="n">
        <f aca="false">C2-B2</f>
        <v>919.193453382577</v>
      </c>
    </row>
    <row r="3" customFormat="false" ht="15" hidden="false" customHeight="false" outlineLevel="0" collapsed="false">
      <c r="A3" s="16" t="n">
        <v>2</v>
      </c>
      <c r="B3" s="17" t="n">
        <f aca="false">Calculator!$B$7*12*A3+Calculator!$B$6</f>
        <v>22000</v>
      </c>
      <c r="C3" s="17" t="n">
        <f aca="false">IF(Calculator!$B$8=0,B3,Calculator!$B$6*(1+Calculator!$B$8/12)^(A3*12)+Calculator!$B$7*(((1+Calculator!$B$8/12)^(A3*12)-1)/(Calculator!$B$8/12)))</f>
        <v>24338.5759609701</v>
      </c>
      <c r="D3" s="17" t="n">
        <f aca="false">C3-B3</f>
        <v>2338.57596097013</v>
      </c>
    </row>
    <row r="4" customFormat="false" ht="15" hidden="false" customHeight="false" outlineLevel="0" collapsed="false">
      <c r="A4" s="16" t="n">
        <v>3</v>
      </c>
      <c r="B4" s="17" t="n">
        <f aca="false">Calculator!$B$7*12*A4+Calculator!$B$6</f>
        <v>28000</v>
      </c>
      <c r="C4" s="17" t="n">
        <f aca="false">IF(Calculator!$B$8=0,B4,Calculator!$B$6*(1+Calculator!$B$8/12)^(A4*12)+Calculator!$B$7*(((1+Calculator!$B$8/12)^(A4*12)-1)/(Calculator!$B$8/12)))</f>
        <v>32294.3062299345</v>
      </c>
      <c r="D4" s="17" t="n">
        <f aca="false">C4-B4</f>
        <v>4294.30622993454</v>
      </c>
    </row>
    <row r="5" customFormat="false" ht="15" hidden="false" customHeight="false" outlineLevel="0" collapsed="false">
      <c r="A5" s="16" t="n">
        <v>4</v>
      </c>
      <c r="B5" s="17" t="n">
        <f aca="false">Calculator!$B$7*12*A5+Calculator!$B$6</f>
        <v>34000</v>
      </c>
      <c r="C5" s="17" t="n">
        <f aca="false">IF(Calculator!$B$8=0,B5,Calculator!$B$6*(1+Calculator!$B$8/12)^(A5*12)+Calculator!$B$7*(((1+Calculator!$B$8/12)^(A5*12)-1)/(Calculator!$B$8/12)))</f>
        <v>40825.1568833128</v>
      </c>
      <c r="D5" s="17" t="n">
        <f aca="false">C5-B5</f>
        <v>6825.15688331278</v>
      </c>
    </row>
    <row r="6" customFormat="false" ht="15" hidden="false" customHeight="false" outlineLevel="0" collapsed="false">
      <c r="A6" s="16" t="n">
        <v>5</v>
      </c>
      <c r="B6" s="17" t="n">
        <f aca="false">Calculator!$B$7*12*A6+Calculator!$B$6</f>
        <v>40000</v>
      </c>
      <c r="C6" s="17" t="n">
        <f aca="false">IF(Calculator!$B$8=0,B6,Calculator!$B$6*(1+Calculator!$B$8/12)^(A6*12)+Calculator!$B$7*(((1+Calculator!$B$8/12)^(A6*12)-1)/(Calculator!$B$8/12)))</f>
        <v>49972.7034201962</v>
      </c>
      <c r="D6" s="17" t="n">
        <f aca="false">C6-B6</f>
        <v>9972.7034201962</v>
      </c>
    </row>
    <row r="7" customFormat="false" ht="15" hidden="false" customHeight="false" outlineLevel="0" collapsed="false">
      <c r="A7" s="16" t="n">
        <v>6</v>
      </c>
      <c r="B7" s="17" t="n">
        <f aca="false">Calculator!$B$7*12*A7+Calculator!$B$6</f>
        <v>46000</v>
      </c>
      <c r="C7" s="17" t="n">
        <f aca="false">IF(Calculator!$B$8=0,B7,Calculator!$B$6*(1+Calculator!$B$8/12)^(A7*12)+Calculator!$B$7*(((1+Calculator!$B$8/12)^(A7*12)-1)/(Calculator!$B$8/12)))</f>
        <v>59781.5268358671</v>
      </c>
      <c r="D7" s="17" t="n">
        <f aca="false">C7-B7</f>
        <v>13781.5268358671</v>
      </c>
    </row>
    <row r="8" customFormat="false" ht="15" hidden="false" customHeight="false" outlineLevel="0" collapsed="false">
      <c r="A8" s="16" t="n">
        <v>7</v>
      </c>
      <c r="B8" s="17" t="n">
        <f aca="false">Calculator!$B$7*12*A8+Calculator!$B$6</f>
        <v>52000</v>
      </c>
      <c r="C8" s="17" t="n">
        <f aca="false">IF(Calculator!$B$8=0,B8,Calculator!$B$6*(1+Calculator!$B$8/12)^(A8*12)+Calculator!$B$7*(((1+Calculator!$B$8/12)^(A8*12)-1)/(Calculator!$B$8/12)))</f>
        <v>70299.4308893614</v>
      </c>
      <c r="D8" s="17" t="n">
        <f aca="false">C8-B8</f>
        <v>18299.4308893614</v>
      </c>
    </row>
    <row r="9" customFormat="false" ht="15" hidden="false" customHeight="false" outlineLevel="0" collapsed="false">
      <c r="A9" s="16" t="n">
        <v>8</v>
      </c>
      <c r="B9" s="17" t="n">
        <f aca="false">Calculator!$B$7*12*A9+Calculator!$B$6</f>
        <v>58000</v>
      </c>
      <c r="C9" s="17" t="n">
        <f aca="false">IF(Calculator!$B$8=0,B9,Calculator!$B$6*(1+Calculator!$B$8/12)^(A9*12)+Calculator!$B$7*(((1+Calculator!$B$8/12)^(A9*12)-1)/(Calculator!$B$8/12)))</f>
        <v>81577.675077321</v>
      </c>
      <c r="D9" s="17" t="n">
        <f aca="false">C9-B9</f>
        <v>23577.675077321</v>
      </c>
    </row>
    <row r="10" customFormat="false" ht="15" hidden="false" customHeight="false" outlineLevel="0" collapsed="false">
      <c r="A10" s="16" t="n">
        <v>9</v>
      </c>
      <c r="B10" s="17" t="n">
        <f aca="false">Calculator!$B$7*12*A10+Calculator!$B$6</f>
        <v>64000</v>
      </c>
      <c r="C10" s="17" t="n">
        <f aca="false">IF(Calculator!$B$8=0,B10,Calculator!$B$6*(1+Calculator!$B$8/12)^(A10*12)+Calculator!$B$7*(((1+Calculator!$B$8/12)^(A10*12)-1)/(Calculator!$B$8/12)))</f>
        <v>93671.2244495445</v>
      </c>
      <c r="D10" s="17" t="n">
        <f aca="false">C10-B10</f>
        <v>29671.2244495444</v>
      </c>
    </row>
    <row r="11" customFormat="false" ht="15" hidden="false" customHeight="false" outlineLevel="0" collapsed="false">
      <c r="A11" s="16" t="n">
        <v>10</v>
      </c>
      <c r="B11" s="17" t="n">
        <f aca="false">Calculator!$B$7*12*A11+Calculator!$B$6</f>
        <v>70000</v>
      </c>
      <c r="C11" s="17" t="n">
        <f aca="false">IF(Calculator!$B$8=0,B11,Calculator!$B$6*(1+Calculator!$B$8/12)^(A11*12)+Calculator!$B$7*(((1+Calculator!$B$8/12)^(A11*12)-1)/(Calculator!$B$8/12)))</f>
        <v>106639.017483725</v>
      </c>
      <c r="D11" s="17" t="n">
        <f aca="false">C11-B11</f>
        <v>36639.0174837249</v>
      </c>
    </row>
    <row r="12" customFormat="false" ht="15" hidden="false" customHeight="false" outlineLevel="0" collapsed="false">
      <c r="A12" s="16" t="n">
        <v>11</v>
      </c>
      <c r="B12" s="17" t="n">
        <f aca="false">Calculator!$B$7*12*A12+Calculator!$B$6</f>
        <v>76000</v>
      </c>
      <c r="C12" s="17" t="n">
        <f aca="false">IF(Calculator!$B$8=0,B12,Calculator!$B$6*(1+Calculator!$B$8/12)^(A12*12)+Calculator!$B$7*(((1+Calculator!$B$8/12)^(A12*12)-1)/(Calculator!$B$8/12)))</f>
        <v>120544.253324873</v>
      </c>
      <c r="D12" s="17" t="n">
        <f aca="false">C12-B12</f>
        <v>44544.2533248731</v>
      </c>
    </row>
    <row r="13" customFormat="false" ht="15" hidden="false" customHeight="false" outlineLevel="0" collapsed="false">
      <c r="A13" s="16" t="n">
        <v>12</v>
      </c>
      <c r="B13" s="17" t="n">
        <f aca="false">Calculator!$B$7*12*A13+Calculator!$B$6</f>
        <v>82000</v>
      </c>
      <c r="C13" s="17" t="n">
        <f aca="false">IF(Calculator!$B$8=0,B13,Calculator!$B$6*(1+Calculator!$B$8/12)^(A13*12)+Calculator!$B$7*(((1+Calculator!$B$8/12)^(A13*12)-1)/(Calculator!$B$8/12)))</f>
        <v>135454.699789303</v>
      </c>
      <c r="D13" s="17" t="n">
        <f aca="false">C13-B13</f>
        <v>53454.699789303</v>
      </c>
    </row>
    <row r="14" customFormat="false" ht="15" hidden="false" customHeight="false" outlineLevel="0" collapsed="false">
      <c r="A14" s="16" t="n">
        <v>13</v>
      </c>
      <c r="B14" s="17" t="n">
        <f aca="false">Calculator!$B$7*12*A14+Calculator!$B$6</f>
        <v>88000</v>
      </c>
      <c r="C14" s="17" t="n">
        <f aca="false">IF(Calculator!$B$8=0,B14,Calculator!$B$6*(1+Calculator!$B$8/12)^(A14*12)+Calculator!$B$7*(((1+Calculator!$B$8/12)^(A14*12)-1)/(Calculator!$B$8/12)))</f>
        <v>151443.023634249</v>
      </c>
      <c r="D14" s="17" t="n">
        <f aca="false">C14-B14</f>
        <v>63443.0236342491</v>
      </c>
    </row>
    <row r="15" customFormat="false" ht="15" hidden="false" customHeight="false" outlineLevel="0" collapsed="false">
      <c r="A15" s="16" t="n">
        <v>14</v>
      </c>
      <c r="B15" s="17" t="n">
        <f aca="false">Calculator!$B$7*12*A15+Calculator!$B$6</f>
        <v>94000</v>
      </c>
      <c r="C15" s="17" t="n">
        <f aca="false">IF(Calculator!$B$8=0,B15,Calculator!$B$6*(1+Calculator!$B$8/12)^(A15*12)+Calculator!$B$7*(((1+Calculator!$B$8/12)^(A15*12)-1)/(Calculator!$B$8/12)))</f>
        <v>168587.144702702</v>
      </c>
      <c r="D15" s="17" t="n">
        <f aca="false">C15-B15</f>
        <v>74587.1447027021</v>
      </c>
    </row>
    <row r="16" customFormat="false" ht="15" hidden="false" customHeight="false" outlineLevel="0" collapsed="false">
      <c r="A16" s="16" t="n">
        <v>15</v>
      </c>
      <c r="B16" s="17" t="n">
        <f aca="false">Calculator!$B$7*12*A16+Calculator!$B$6</f>
        <v>100000</v>
      </c>
      <c r="C16" s="17" t="n">
        <f aca="false">IF(Calculator!$B$8=0,B16,Calculator!$B$6*(1+Calculator!$B$8/12)^(A16*12)+Calculator!$B$7*(((1+Calculator!$B$8/12)^(A16*12)-1)/(Calculator!$B$8/12)))</f>
        <v>186970.615669403</v>
      </c>
      <c r="D16" s="17" t="n">
        <f aca="false">C16-B16</f>
        <v>86970.6156694026</v>
      </c>
    </row>
    <row r="17" customFormat="false" ht="15" hidden="false" customHeight="false" outlineLevel="0" collapsed="false">
      <c r="A17" s="16" t="n">
        <v>16</v>
      </c>
      <c r="B17" s="17" t="n">
        <f aca="false">Calculator!$B$7*12*A17+Calculator!$B$6</f>
        <v>106000</v>
      </c>
      <c r="C17" s="17" t="n">
        <f aca="false">IF(Calculator!$B$8=0,B17,Calculator!$B$6*(1+Calculator!$B$8/12)^(A17*12)+Calculator!$B$7*(((1+Calculator!$B$8/12)^(A17*12)-1)/(Calculator!$B$8/12)))</f>
        <v>206683.029238704</v>
      </c>
      <c r="D17" s="17" t="n">
        <f aca="false">C17-B17</f>
        <v>100683.029238704</v>
      </c>
    </row>
    <row r="18" customFormat="false" ht="15" hidden="false" customHeight="false" outlineLevel="0" collapsed="false">
      <c r="A18" s="16" t="n">
        <v>17</v>
      </c>
      <c r="B18" s="17" t="n">
        <f aca="false">Calculator!$B$7*12*A18+Calculator!$B$6</f>
        <v>112000</v>
      </c>
      <c r="C18" s="17" t="n">
        <f aca="false">IF(Calculator!$B$8=0,B18,Calculator!$B$6*(1+Calculator!$B$8/12)^(A18*12)+Calculator!$B$7*(((1+Calculator!$B$8/12)^(A18*12)-1)/(Calculator!$B$8/12)))</f>
        <v>227820.454778802</v>
      </c>
      <c r="D18" s="17" t="n">
        <f aca="false">C18-B18</f>
        <v>115820.454778802</v>
      </c>
    </row>
    <row r="19" customFormat="false" ht="15" hidden="false" customHeight="false" outlineLevel="0" collapsed="false">
      <c r="A19" s="16" t="n">
        <v>18</v>
      </c>
      <c r="B19" s="17" t="n">
        <f aca="false">Calculator!$B$7*12*A19+Calculator!$B$6</f>
        <v>118000</v>
      </c>
      <c r="C19" s="17" t="n">
        <f aca="false">IF(Calculator!$B$8=0,B19,Calculator!$B$6*(1+Calculator!$B$8/12)^(A19*12)+Calculator!$B$7*(((1+Calculator!$B$8/12)^(A19*12)-1)/(Calculator!$B$8/12)))</f>
        <v>250485.906520286</v>
      </c>
      <c r="D19" s="17" t="n">
        <f aca="false">C19-B19</f>
        <v>132485.906520286</v>
      </c>
    </row>
    <row r="20" customFormat="false" ht="15" hidden="false" customHeight="false" outlineLevel="0" collapsed="false">
      <c r="A20" s="16" t="n">
        <v>19</v>
      </c>
      <c r="B20" s="17" t="n">
        <f aca="false">Calculator!$B$7*12*A20+Calculator!$B$6</f>
        <v>124000</v>
      </c>
      <c r="C20" s="17" t="n">
        <f aca="false">IF(Calculator!$B$8=0,B20,Calculator!$B$6*(1+Calculator!$B$8/12)^(A20*12)+Calculator!$B$7*(((1+Calculator!$B$8/12)^(A20*12)-1)/(Calculator!$B$8/12)))</f>
        <v>274789.845600806</v>
      </c>
      <c r="D20" s="17" t="n">
        <f aca="false">C20-B20</f>
        <v>150789.845600806</v>
      </c>
    </row>
    <row r="21" customFormat="false" ht="15" hidden="false" customHeight="false" outlineLevel="0" collapsed="false">
      <c r="A21" s="16" t="n">
        <v>20</v>
      </c>
      <c r="B21" s="17" t="n">
        <f aca="false">Calculator!$B$7*12*A21+Calculator!$B$6</f>
        <v>130000</v>
      </c>
      <c r="C21" s="17" t="n">
        <f aca="false">IF(Calculator!$B$8=0,B21,Calculator!$B$6*(1+Calculator!$B$8/12)^(A21*12)+Calculator!$B$7*(((1+Calculator!$B$8/12)^(A21*12)-1)/(Calculator!$B$8/12)))</f>
        <v>300850.718402581</v>
      </c>
      <c r="D21" s="17" t="n">
        <f aca="false">C21-B21</f>
        <v>170850.718402581</v>
      </c>
    </row>
    <row r="22" customFormat="false" ht="15" hidden="false" customHeight="false" outlineLevel="0" collapsed="false">
      <c r="A22" s="16" t="n">
        <v>21</v>
      </c>
      <c r="B22" s="17" t="n">
        <f aca="false">Calculator!$B$7*12*A22+Calculator!$B$6</f>
        <v>136000</v>
      </c>
      <c r="C22" s="17" t="n">
        <f aca="false">IF(Calculator!$B$8=0,B22,Calculator!$B$6*(1+Calculator!$B$8/12)^(A22*12)+Calculator!$B$7*(((1+Calculator!$B$8/12)^(A22*12)-1)/(Calculator!$B$8/12)))</f>
        <v>328795.53380638</v>
      </c>
      <c r="D22" s="17" t="n">
        <f aca="false">C22-B22</f>
        <v>192795.53380638</v>
      </c>
    </row>
    <row r="23" customFormat="false" ht="15" hidden="false" customHeight="false" outlineLevel="0" collapsed="false">
      <c r="A23" s="16" t="n">
        <v>22</v>
      </c>
      <c r="B23" s="17" t="n">
        <f aca="false">Calculator!$B$7*12*A23+Calculator!$B$6</f>
        <v>142000</v>
      </c>
      <c r="C23" s="17" t="n">
        <f aca="false">IF(Calculator!$B$8=0,B23,Calculator!$B$6*(1+Calculator!$B$8/12)^(A23*12)+Calculator!$B$7*(((1+Calculator!$B$8/12)^(A23*12)-1)/(Calculator!$B$8/12)))</f>
        <v>358760.482175233</v>
      </c>
      <c r="D23" s="17" t="n">
        <f aca="false">C23-B23</f>
        <v>216760.482175233</v>
      </c>
    </row>
    <row r="24" customFormat="false" ht="15" hidden="false" customHeight="false" outlineLevel="0" collapsed="false">
      <c r="A24" s="16" t="n">
        <v>23</v>
      </c>
      <c r="B24" s="17" t="n">
        <f aca="false">Calculator!$B$7*12*A24+Calculator!$B$6</f>
        <v>148000</v>
      </c>
      <c r="C24" s="17" t="n">
        <f aca="false">IF(Calculator!$B$8=0,B24,Calculator!$B$6*(1+Calculator!$B$8/12)^(A24*12)+Calculator!$B$7*(((1+Calculator!$B$8/12)^(A24*12)-1)/(Calculator!$B$8/12)))</f>
        <v>390891.599084523</v>
      </c>
      <c r="D24" s="17" t="n">
        <f aca="false">C24-B24</f>
        <v>242891.599084523</v>
      </c>
    </row>
    <row r="25" customFormat="false" ht="15" hidden="false" customHeight="false" outlineLevel="0" collapsed="false">
      <c r="A25" s="16" t="n">
        <v>24</v>
      </c>
      <c r="B25" s="17" t="n">
        <f aca="false">Calculator!$B$7*12*A25+Calculator!$B$6</f>
        <v>154000</v>
      </c>
      <c r="C25" s="17" t="n">
        <f aca="false">IF(Calculator!$B$8=0,B25,Calculator!$B$6*(1+Calculator!$B$8/12)^(A25*12)+Calculator!$B$7*(((1+Calculator!$B$8/12)^(A25*12)-1)/(Calculator!$B$8/12)))</f>
        <v>425345.477033187</v>
      </c>
      <c r="D25" s="17" t="n">
        <f aca="false">C25-B25</f>
        <v>271345.477033187</v>
      </c>
    </row>
    <row r="26" customFormat="false" ht="15" hidden="false" customHeight="false" outlineLevel="0" collapsed="false">
      <c r="A26" s="16" t="n">
        <v>25</v>
      </c>
      <c r="B26" s="17" t="n">
        <f aca="false">Calculator!$B$7*12*A26+Calculator!$B$6</f>
        <v>160000</v>
      </c>
      <c r="C26" s="17" t="n">
        <f aca="false">IF(Calculator!$B$8=0,B26,Calculator!$B$6*(1+Calculator!$B$8/12)^(A26*12)+Calculator!$B$7*(((1+Calculator!$B$8/12)^(A26*12)-1)/(Calculator!$B$8/12)))</f>
        <v>462290.02860457</v>
      </c>
      <c r="D26" s="17" t="n">
        <f aca="false">C26-B26</f>
        <v>302290.02860457</v>
      </c>
    </row>
    <row r="27" customFormat="false" ht="15" hidden="false" customHeight="false" outlineLevel="0" collapsed="false">
      <c r="A27" s="16" t="n">
        <v>26</v>
      </c>
      <c r="B27" s="17" t="n">
        <f aca="false">Calculator!$B$7*12*A27+Calculator!$B$6</f>
        <v>166000</v>
      </c>
      <c r="C27" s="17" t="n">
        <f aca="false">IF(Calculator!$B$8=0,B27,Calculator!$B$6*(1+Calculator!$B$8/12)^(A27*12)+Calculator!$B$7*(((1+Calculator!$B$8/12)^(A27*12)-1)/(Calculator!$B$8/12)))</f>
        <v>501905.304796247</v>
      </c>
      <c r="D27" s="17" t="n">
        <f aca="false">C27-B27</f>
        <v>335905.304796247</v>
      </c>
    </row>
    <row r="28" customFormat="false" ht="15" hidden="false" customHeight="false" outlineLevel="0" collapsed="false">
      <c r="A28" s="16" t="n">
        <v>27</v>
      </c>
      <c r="B28" s="17" t="n">
        <f aca="false">Calculator!$B$7*12*A28+Calculator!$B$6</f>
        <v>172000</v>
      </c>
      <c r="C28" s="17" t="n">
        <f aca="false">IF(Calculator!$B$8=0,B28,Calculator!$B$6*(1+Calculator!$B$8/12)^(A28*12)+Calculator!$B$7*(((1+Calculator!$B$8/12)^(A28*12)-1)/(Calculator!$B$8/12)))</f>
        <v>544384.372506961</v>
      </c>
      <c r="D28" s="17" t="n">
        <f aca="false">C28-B28</f>
        <v>372384.372506961</v>
      </c>
    </row>
    <row r="29" customFormat="false" ht="15" hidden="false" customHeight="false" outlineLevel="0" collapsed="false">
      <c r="A29" s="16" t="n">
        <v>28</v>
      </c>
      <c r="B29" s="17" t="n">
        <f aca="false">Calculator!$B$7*12*A29+Calculator!$B$6</f>
        <v>178000</v>
      </c>
      <c r="C29" s="17" t="n">
        <f aca="false">IF(Calculator!$B$8=0,B29,Calculator!$B$6*(1+Calculator!$B$8/12)^(A29*12)+Calculator!$B$7*(((1+Calculator!$B$8/12)^(A29*12)-1)/(Calculator!$B$8/12)))</f>
        <v>589934.255457181</v>
      </c>
      <c r="D29" s="17" t="n">
        <f aca="false">C29-B29</f>
        <v>411934.255457181</v>
      </c>
    </row>
    <row r="30" customFormat="false" ht="15" hidden="false" customHeight="false" outlineLevel="0" collapsed="false">
      <c r="A30" s="16" t="n">
        <v>29</v>
      </c>
      <c r="B30" s="17" t="n">
        <f aca="false">Calculator!$B$7*12*A30+Calculator!$B$6</f>
        <v>184000</v>
      </c>
      <c r="C30" s="17" t="n">
        <f aca="false">IF(Calculator!$B$8=0,B30,Calculator!$B$6*(1+Calculator!$B$8/12)^(A30*12)+Calculator!$B$7*(((1+Calculator!$B$8/12)^(A30*12)-1)/(Calculator!$B$8/12)))</f>
        <v>638776.943128864</v>
      </c>
      <c r="D30" s="17" t="n">
        <f aca="false">C30-B30</f>
        <v>454776.943128864</v>
      </c>
    </row>
    <row r="31" customFormat="false" ht="15" hidden="false" customHeight="false" outlineLevel="0" collapsed="false">
      <c r="A31" s="16" t="n">
        <v>30</v>
      </c>
      <c r="B31" s="17" t="n">
        <f aca="false">Calculator!$B$7*12*A31+Calculator!$B$6</f>
        <v>190000</v>
      </c>
      <c r="C31" s="17" t="n">
        <f aca="false">IF(Calculator!$B$8=0,B31,Calculator!$B$6*(1+Calculator!$B$8/12)^(A31*12)+Calculator!$B$7*(((1+Calculator!$B$8/12)^(A31*12)-1)/(Calculator!$B$8/12)))</f>
        <v>691150.472641569</v>
      </c>
      <c r="D31" s="17" t="n">
        <f aca="false">C31-B31</f>
        <v>501150.472641569</v>
      </c>
    </row>
    <row r="32" customFormat="false" ht="15" hidden="false" customHeight="false" outlineLevel="0" collapsed="false">
      <c r="A32" s="16" t="n">
        <v>31</v>
      </c>
      <c r="B32" s="17" t="n">
        <f aca="false">Calculator!$B$7*12*A32+Calculator!$B$6</f>
        <v>196000</v>
      </c>
      <c r="C32" s="17" t="n">
        <f aca="false">IF(Calculator!$B$8=0,B32,Calculator!$B$6*(1+Calculator!$B$8/12)^(A32*12)+Calculator!$B$7*(((1+Calculator!$B$8/12)^(A32*12)-1)/(Calculator!$B$8/12)))</f>
        <v>747310.088837474</v>
      </c>
      <c r="D32" s="17" t="n">
        <f aca="false">C32-B32</f>
        <v>551310.088837474</v>
      </c>
    </row>
    <row r="33" customFormat="false" ht="15" hidden="false" customHeight="false" outlineLevel="0" collapsed="false">
      <c r="A33" s="16" t="n">
        <v>32</v>
      </c>
      <c r="B33" s="17" t="n">
        <f aca="false">Calculator!$B$7*12*A33+Calculator!$B$6</f>
        <v>202000</v>
      </c>
      <c r="C33" s="17" t="n">
        <f aca="false">IF(Calculator!$B$8=0,B33,Calculator!$B$6*(1+Calculator!$B$8/12)^(A33*12)+Calculator!$B$7*(((1+Calculator!$B$8/12)^(A33*12)-1)/(Calculator!$B$8/12)))</f>
        <v>807529.488229036</v>
      </c>
      <c r="D33" s="17" t="n">
        <f aca="false">C33-B33</f>
        <v>605529.488229036</v>
      </c>
    </row>
    <row r="34" customFormat="false" ht="15" hidden="false" customHeight="false" outlineLevel="0" collapsed="false">
      <c r="A34" s="16" t="n">
        <v>33</v>
      </c>
      <c r="B34" s="17" t="n">
        <f aca="false">Calculator!$B$7*12*A34+Calculator!$B$6</f>
        <v>208000</v>
      </c>
      <c r="C34" s="17" t="n">
        <f aca="false">IF(Calculator!$B$8=0,B34,Calculator!$B$6*(1+Calculator!$B$8/12)^(A34*12)+Calculator!$B$7*(((1+Calculator!$B$8/12)^(A34*12)-1)/(Calculator!$B$8/12)))</f>
        <v>872102.152871728</v>
      </c>
      <c r="D34" s="17" t="n">
        <f aca="false">C34-B34</f>
        <v>664102.152871728</v>
      </c>
    </row>
    <row r="35" customFormat="false" ht="15" hidden="false" customHeight="false" outlineLevel="0" collapsed="false">
      <c r="A35" s="16" t="n">
        <v>34</v>
      </c>
      <c r="B35" s="17" t="n">
        <f aca="false">Calculator!$B$7*12*A35+Calculator!$B$6</f>
        <v>214000</v>
      </c>
      <c r="C35" s="17" t="n">
        <f aca="false">IF(Calculator!$B$8=0,B35,Calculator!$B$6*(1+Calculator!$B$8/12)^(A35*12)+Calculator!$B$7*(((1+Calculator!$B$8/12)^(A35*12)-1)/(Calculator!$B$8/12)))</f>
        <v>941342.780662543</v>
      </c>
      <c r="D35" s="17" t="n">
        <f aca="false">C35-B35</f>
        <v>727342.780662543</v>
      </c>
    </row>
    <row r="36" customFormat="false" ht="15" hidden="false" customHeight="false" outlineLevel="0" collapsed="false">
      <c r="A36" s="16" t="n">
        <v>35</v>
      </c>
      <c r="B36" s="17" t="n">
        <f aca="false">Calculator!$B$7*12*A36+Calculator!$B$6</f>
        <v>220000</v>
      </c>
      <c r="C36" s="17" t="n">
        <f aca="false">IF(Calculator!$B$8=0,B36,Calculator!$B$6*(1+Calculator!$B$8/12)^(A36*12)+Calculator!$B$7*(((1+Calculator!$B$8/12)^(A36*12)-1)/(Calculator!$B$8/12)))</f>
        <v>1015588.81903489</v>
      </c>
      <c r="D36" s="17" t="n">
        <f aca="false">C36-B36</f>
        <v>795588.819034893</v>
      </c>
    </row>
    <row r="37" customFormat="false" ht="15" hidden="false" customHeight="false" outlineLevel="0" collapsed="false">
      <c r="A37" s="16" t="n">
        <v>36</v>
      </c>
      <c r="B37" s="17" t="n">
        <f aca="false">Calculator!$B$7*12*A37+Calculator!$B$6</f>
        <v>226000</v>
      </c>
      <c r="C37" s="17" t="n">
        <f aca="false">IF(Calculator!$B$8=0,B37,Calculator!$B$6*(1+Calculator!$B$8/12)^(A37*12)+Calculator!$B$7*(((1+Calculator!$B$8/12)^(A37*12)-1)/(Calculator!$B$8/12)))</f>
        <v>1095202.10952443</v>
      </c>
      <c r="D37" s="17" t="n">
        <f aca="false">C37-B37</f>
        <v>869202.109524434</v>
      </c>
    </row>
    <row r="38" customFormat="false" ht="15" hidden="false" customHeight="false" outlineLevel="0" collapsed="false">
      <c r="A38" s="16" t="n">
        <v>37</v>
      </c>
      <c r="B38" s="17" t="n">
        <f aca="false">Calculator!$B$7*12*A38+Calculator!$B$6</f>
        <v>232000</v>
      </c>
      <c r="C38" s="17" t="n">
        <f aca="false">IF(Calculator!$B$8=0,B38,Calculator!$B$6*(1+Calculator!$B$8/12)^(A38*12)+Calculator!$B$7*(((1+Calculator!$B$8/12)^(A38*12)-1)/(Calculator!$B$8/12)))</f>
        <v>1180570.6512207</v>
      </c>
      <c r="D38" s="17" t="n">
        <f aca="false">C38-B38</f>
        <v>948570.651220696</v>
      </c>
    </row>
    <row r="39" customFormat="false" ht="15" hidden="false" customHeight="false" outlineLevel="0" collapsed="false">
      <c r="A39" s="16" t="n">
        <v>38</v>
      </c>
      <c r="B39" s="17" t="n">
        <f aca="false">Calculator!$B$7*12*A39+Calculator!$B$6</f>
        <v>238000</v>
      </c>
      <c r="C39" s="17" t="n">
        <f aca="false">IF(Calculator!$B$8=0,B39,Calculator!$B$6*(1+Calculator!$B$8/12)^(A39*12)+Calculator!$B$7*(((1+Calculator!$B$8/12)^(A39*12)-1)/(Calculator!$B$8/12)))</f>
        <v>1272110.49169876</v>
      </c>
      <c r="D39" s="17" t="n">
        <f aca="false">C39-B39</f>
        <v>1034110.49169876</v>
      </c>
    </row>
    <row r="40" customFormat="false" ht="15" hidden="false" customHeight="false" outlineLevel="0" collapsed="false">
      <c r="A40" s="16" t="n">
        <v>39</v>
      </c>
      <c r="B40" s="17" t="n">
        <f aca="false">Calculator!$B$7*12*A40+Calculator!$B$6</f>
        <v>244000</v>
      </c>
      <c r="C40" s="17" t="n">
        <f aca="false">IF(Calculator!$B$8=0,B40,Calculator!$B$6*(1+Calculator!$B$8/12)^(A40*12)+Calculator!$B$7*(((1+Calculator!$B$8/12)^(A40*12)-1)/(Calculator!$B$8/12)))</f>
        <v>1370267.75464655</v>
      </c>
      <c r="D40" s="17" t="n">
        <f aca="false">C40-B40</f>
        <v>1126267.75464655</v>
      </c>
    </row>
    <row r="41" customFormat="false" ht="15" hidden="false" customHeight="false" outlineLevel="0" collapsed="false">
      <c r="A41" s="16" t="n">
        <v>40</v>
      </c>
      <c r="B41" s="17" t="n">
        <f aca="false">Calculator!$B$7*12*A41+Calculator!$B$6</f>
        <v>250000</v>
      </c>
      <c r="C41" s="17" t="n">
        <f aca="false">IF(Calculator!$B$8=0,B41,Calculator!$B$6*(1+Calculator!$B$8/12)^(A41*12)+Calculator!$B$7*(((1+Calculator!$B$8/12)^(A41*12)-1)/(Calculator!$B$8/12)))</f>
        <v>1475520.81406946</v>
      </c>
      <c r="D41" s="17" t="n">
        <f aca="false">C41-B41</f>
        <v>1225520.81406946</v>
      </c>
    </row>
    <row r="42" customFormat="false" ht="15" hidden="false" customHeight="false" outlineLevel="0" collapsed="false">
      <c r="A42" s="16" t="n">
        <v>41</v>
      </c>
      <c r="B42" s="17" t="n">
        <f aca="false">Calculator!$B$7*12*A42+Calculator!$B$6</f>
        <v>256000</v>
      </c>
      <c r="C42" s="17" t="n">
        <f aca="false">IF(Calculator!$B$8=0,B42,Calculator!$B$6*(1+Calculator!$B$8/12)^(A42*12)+Calculator!$B$7*(((1+Calculator!$B$8/12)^(A42*12)-1)/(Calculator!$B$8/12)))</f>
        <v>1588382.62566842</v>
      </c>
      <c r="D42" s="17" t="n">
        <f aca="false">C42-B42</f>
        <v>1332382.62566842</v>
      </c>
    </row>
    <row r="43" customFormat="false" ht="15" hidden="false" customHeight="false" outlineLevel="0" collapsed="false">
      <c r="A43" s="16" t="n">
        <v>42</v>
      </c>
      <c r="B43" s="17" t="n">
        <f aca="false">Calculator!$B$7*12*A43+Calculator!$B$6</f>
        <v>262000</v>
      </c>
      <c r="C43" s="17" t="n">
        <f aca="false">IF(Calculator!$B$8=0,B43,Calculator!$B$6*(1+Calculator!$B$8/12)^(A43*12)+Calculator!$B$7*(((1+Calculator!$B$8/12)^(A43*12)-1)/(Calculator!$B$8/12)))</f>
        <v>1709403.22675345</v>
      </c>
      <c r="D43" s="17" t="n">
        <f aca="false">C43-B43</f>
        <v>1447403.22675345</v>
      </c>
    </row>
    <row r="44" customFormat="false" ht="15" hidden="false" customHeight="false" outlineLevel="0" collapsed="false">
      <c r="A44" s="16" t="n">
        <v>43</v>
      </c>
      <c r="B44" s="17" t="n">
        <f aca="false">Calculator!$B$7*12*A44+Calculator!$B$6</f>
        <v>268000</v>
      </c>
      <c r="C44" s="17" t="n">
        <f aca="false">IF(Calculator!$B$8=0,B44,Calculator!$B$6*(1+Calculator!$B$8/12)^(A44*12)+Calculator!$B$7*(((1+Calculator!$B$8/12)^(A44*12)-1)/(Calculator!$B$8/12)))</f>
        <v>1839172.41687619</v>
      </c>
      <c r="D44" s="17" t="n">
        <f aca="false">C44-B44</f>
        <v>1571172.41687619</v>
      </c>
    </row>
    <row r="45" customFormat="false" ht="15" hidden="false" customHeight="false" outlineLevel="0" collapsed="false">
      <c r="A45" s="16" t="n">
        <v>44</v>
      </c>
      <c r="B45" s="17" t="n">
        <f aca="false">Calculator!$B$7*12*A45+Calculator!$B$6</f>
        <v>274000</v>
      </c>
      <c r="C45" s="17" t="n">
        <f aca="false">IF(Calculator!$B$8=0,B45,Calculator!$B$6*(1+Calculator!$B$8/12)^(A45*12)+Calculator!$B$7*(((1+Calculator!$B$8/12)^(A45*12)-1)/(Calculator!$B$8/12)))</f>
        <v>1978322.63224555</v>
      </c>
      <c r="D45" s="17" t="n">
        <f aca="false">C45-B45</f>
        <v>1704322.63224555</v>
      </c>
    </row>
    <row r="46" customFormat="false" ht="15" hidden="false" customHeight="false" outlineLevel="0" collapsed="false">
      <c r="A46" s="16" t="n">
        <v>45</v>
      </c>
      <c r="B46" s="17" t="n">
        <f aca="false">Calculator!$B$7*12*A46+Calculator!$B$6</f>
        <v>280000</v>
      </c>
      <c r="C46" s="17" t="n">
        <f aca="false">IF(Calculator!$B$8=0,B46,Calculator!$B$6*(1+Calculator!$B$8/12)^(A46*12)+Calculator!$B$7*(((1+Calculator!$B$8/12)^(A46*12)-1)/(Calculator!$B$8/12)))</f>
        <v>2127532.02793512</v>
      </c>
      <c r="D46" s="17" t="n">
        <f aca="false">C46-B46</f>
        <v>1847532.02793512</v>
      </c>
    </row>
    <row r="47" customFormat="false" ht="15" hidden="false" customHeight="false" outlineLevel="0" collapsed="false">
      <c r="A47" s="16" t="n">
        <v>46</v>
      </c>
      <c r="B47" s="17" t="n">
        <f aca="false">Calculator!$B$7*12*A47+Calculator!$B$6</f>
        <v>286000</v>
      </c>
      <c r="C47" s="17" t="n">
        <f aca="false">IF(Calculator!$B$8=0,B47,Calculator!$B$6*(1+Calculator!$B$8/12)^(A47*12)+Calculator!$B$7*(((1+Calculator!$B$8/12)^(A47*12)-1)/(Calculator!$B$8/12)))</f>
        <v>2287527.7829036</v>
      </c>
      <c r="D47" s="17" t="n">
        <f aca="false">C47-B47</f>
        <v>2001527.7829036</v>
      </c>
    </row>
    <row r="48" customFormat="false" ht="15" hidden="false" customHeight="false" outlineLevel="0" collapsed="false">
      <c r="A48" s="16" t="n">
        <v>47</v>
      </c>
      <c r="B48" s="17" t="n">
        <f aca="false">Calculator!$B$7*12*A48+Calculator!$B$6</f>
        <v>292000</v>
      </c>
      <c r="C48" s="17" t="n">
        <f aca="false">IF(Calculator!$B$8=0,B48,Calculator!$B$6*(1+Calculator!$B$8/12)^(A48*12)+Calculator!$B$7*(((1+Calculator!$B$8/12)^(A48*12)-1)/(Calculator!$B$8/12)))</f>
        <v>2459089.64393541</v>
      </c>
      <c r="D48" s="17" t="n">
        <f aca="false">C48-B48</f>
        <v>2167089.64393541</v>
      </c>
    </row>
    <row r="49" customFormat="false" ht="15" hidden="false" customHeight="false" outlineLevel="0" collapsed="false">
      <c r="A49" s="16" t="n">
        <v>48</v>
      </c>
      <c r="B49" s="17" t="n">
        <f aca="false">Calculator!$B$7*12*A49+Calculator!$B$6</f>
        <v>298000</v>
      </c>
      <c r="C49" s="17" t="n">
        <f aca="false">IF(Calculator!$B$8=0,B49,Calculator!$B$6*(1+Calculator!$B$8/12)^(A49*12)+Calculator!$B$7*(((1+Calculator!$B$8/12)^(A49*12)-1)/(Calculator!$B$8/12)))</f>
        <v>2643053.72577306</v>
      </c>
      <c r="D49" s="17" t="n">
        <f aca="false">C49-B49</f>
        <v>2345053.72577306</v>
      </c>
    </row>
    <row r="50" customFormat="false" ht="15" hidden="false" customHeight="false" outlineLevel="0" collapsed="false">
      <c r="A50" s="16" t="n">
        <v>49</v>
      </c>
      <c r="B50" s="17" t="n">
        <f aca="false">Calculator!$B$7*12*A50+Calculator!$B$6</f>
        <v>304000</v>
      </c>
      <c r="C50" s="17" t="n">
        <f aca="false">IF(Calculator!$B$8=0,B50,Calculator!$B$6*(1+Calculator!$B$8/12)^(A50*12)+Calculator!$B$7*(((1+Calculator!$B$8/12)^(A50*12)-1)/(Calculator!$B$8/12)))</f>
        <v>2840316.58596139</v>
      </c>
      <c r="D50" s="17" t="n">
        <f aca="false">C50-B50</f>
        <v>2536316.58596139</v>
      </c>
    </row>
    <row r="51" customFormat="false" ht="15" hidden="false" customHeight="false" outlineLevel="0" collapsed="false">
      <c r="A51" s="16" t="n">
        <v>50</v>
      </c>
      <c r="B51" s="17" t="n">
        <f aca="false">Calculator!$B$7*12*A51+Calculator!$B$6</f>
        <v>310000</v>
      </c>
      <c r="C51" s="17" t="n">
        <f aca="false">IF(Calculator!$B$8=0,B51,Calculator!$B$6*(1+Calculator!$B$8/12)^(A51*12)+Calculator!$B$7*(((1+Calculator!$B$8/12)^(A51*12)-1)/(Calculator!$B$8/12)))</f>
        <v>3051839.59426266</v>
      </c>
      <c r="D51" s="17" t="n">
        <f aca="false">C51-B51</f>
        <v>2741839.59426266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2026-09-21T21:53:18Z</dcterms:created>
  <dc:creator>openpyxl</dc:creator>
  <dc:description/>
  <dc:language>en-US</dc:language>
  <cp:lastModifiedBy/>
  <dcterms:modified xsi:type="dcterms:W3CDTF">2026-09-21T21:53:18Z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