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<sst xmlns="http://schemas.openxmlformats.org/spreadsheetml/2006/main" count="28" uniqueCount="28">
  <si>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Rental Cash Flow Calculator</t>
  </si>
  <si>
    <t xml:space="preserve">Monthly and annual cash flow, cash-on-cash return, cap rate</t>
  </si>
  <si>
    <t xml:space="preserve">Legend: yellow cells with blue text are inputs you can change. Everything else is a formula and updates automatically.</t>
  </si>
  <si>
    <t xml:space="preserve">Inputs</t>
  </si>
  <si>
    <t xml:space="preserve">Purchase price</t>
  </si>
  <si>
    <t xml:space="preserve">Down payment (%)</t>
  </si>
  <si>
    <t xml:space="preserve">Interest rate</t>
  </si>
  <si>
    <t xml:space="preserve">Loan term (years)</t>
  </si>
  <si>
    <t xml:space="preserve">Monthly rent</t>
  </si>
  <si>
    <t xml:space="preserve">Property tax (annual)</t>
  </si>
  <si>
    <t xml:space="preserve">Insurance (annual)</t>
  </si>
  <si>
    <t xml:space="preserve">HOA ($/month)</t>
  </si>
  <si>
    <t xml:space="preserve">Maintenance reserve (% of rent)</t>
  </si>
  <si>
    <t xml:space="preserve">Vacancy reserve (% of rent)</t>
  </si>
  <si>
    <t xml:space="preserve">Property management (% of rent)</t>
  </si>
  <si>
    <t xml:space="preserve">Closing costs &amp; upfront repairs (optional)</t>
  </si>
  <si>
    <t xml:space="preserve">Results</t>
  </si>
  <si>
    <t xml:space="preserve">Down payment ($)</t>
  </si>
  <si>
    <t xml:space="preserve">Loan amount</t>
  </si>
  <si>
    <t xml:space="preserve">Monthly mortgage (P&amp;I)</t>
  </si>
  <si>
    <t xml:space="preserve">Monthly operating expenses (excl. mortgage)</t>
  </si>
  <si>
    <t xml:space="preserve">Monthly cash flow</t>
  </si>
  <si>
    <t xml:space="preserve">Annual cash flow</t>
  </si>
  <si>
    <t xml:space="preserve">Annual NOI</t>
  </si>
  <si>
    <t xml:space="preserve">Cap rate</t>
  </si>
  <si>
    <t xml:space="preserve">Total cash invested</t>
  </si>
  <si>
    <t xml:space="preserve">Cash-on-cash return</t>
  </si>
  <si>
    <t xml:space="preserve">Uses simple reserve percentages of rent. Estimates for education only, not financial advice. Free tool from CalcNestHQ.com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</si>
</sst>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.0%"/>
    <numFmt numFmtId="167" formatCode="0.00%"/>
    <numFmt numFmtId="168" formatCode="#,##0"/>
    <numFmt numFmtId="169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285000</v>
      </c>
      <c r="C6" s="8"/>
    </row>
    <row r="7" customFormat="false" ht="15" hidden="false" customHeight="false" outlineLevel="0" collapsed="false">
      <c r="A7" s="6" t="s">
        <v>5</v>
      </c>
      <c r="B7" s="9" t="n">
        <v>0.2</v>
      </c>
      <c r="C7" s="8"/>
    </row>
    <row r="8" customFormat="false" ht="15" hidden="false" customHeight="false" outlineLevel="0" collapsed="false">
      <c r="A8" s="6" t="s">
        <v>6</v>
      </c>
      <c r="B8" s="10" t="n">
        <v>0.0675</v>
      </c>
      <c r="C8" s="8"/>
    </row>
    <row r="9" customFormat="false" ht="15" hidden="false" customHeight="false" outlineLevel="0" collapsed="false">
      <c r="A9" s="6" t="s">
        <v>7</v>
      </c>
      <c r="B9" s="11" t="n">
        <v>30</v>
      </c>
      <c r="C9" s="8"/>
    </row>
    <row r="10" customFormat="false" ht="15" hidden="false" customHeight="false" outlineLevel="0" collapsed="false">
      <c r="A10" s="6" t="s">
        <v>8</v>
      </c>
      <c r="B10" s="7" t="n">
        <v>2350</v>
      </c>
      <c r="C10" s="8"/>
    </row>
    <row r="11" customFormat="false" ht="15" hidden="false" customHeight="false" outlineLevel="0" collapsed="false">
      <c r="A11" s="6" t="s">
        <v>9</v>
      </c>
      <c r="B11" s="7" t="n">
        <v>3600</v>
      </c>
      <c r="C11" s="8"/>
    </row>
    <row r="12" customFormat="false" ht="15" hidden="false" customHeight="false" outlineLevel="0" collapsed="false">
      <c r="A12" s="6" t="s">
        <v>10</v>
      </c>
      <c r="B12" s="7" t="n">
        <v>1800</v>
      </c>
      <c r="C12" s="8"/>
    </row>
    <row r="13" customFormat="false" ht="15" hidden="false" customHeight="false" outlineLevel="0" collapsed="false">
      <c r="A13" s="6" t="s">
        <v>11</v>
      </c>
      <c r="B13" s="7" t="n">
        <v>0</v>
      </c>
      <c r="C13" s="8"/>
    </row>
    <row r="14" customFormat="false" ht="15" hidden="false" customHeight="false" outlineLevel="0" collapsed="false">
      <c r="A14" s="6" t="s">
        <v>12</v>
      </c>
      <c r="B14" s="9" t="n">
        <v>0.05</v>
      </c>
      <c r="C14" s="8"/>
    </row>
    <row r="15" customFormat="false" ht="15" hidden="false" customHeight="false" outlineLevel="0" collapsed="false">
      <c r="A15" s="6" t="s">
        <v>13</v>
      </c>
      <c r="B15" s="9" t="n">
        <v>0.05</v>
      </c>
      <c r="C15" s="8"/>
    </row>
    <row r="16" customFormat="false" ht="15" hidden="false" customHeight="false" outlineLevel="0" collapsed="false">
      <c r="A16" s="6" t="s">
        <v>14</v>
      </c>
      <c r="B16" s="9" t="n">
        <v>0</v>
      </c>
      <c r="C16" s="8"/>
    </row>
    <row r="17" customFormat="false" ht="15" hidden="false" customHeight="false" outlineLevel="0" collapsed="false">
      <c r="A17" s="6" t="s">
        <v>15</v>
      </c>
      <c r="B17" s="7" t="n">
        <v>0</v>
      </c>
      <c r="C17" s="8"/>
    </row>
    <row r="19" customFormat="false" ht="15" hidden="false" customHeight="false" outlineLevel="0" collapsed="false">
      <c r="A19" s="4" t="s">
        <v>16</v>
      </c>
      <c r="B19" s="5"/>
      <c r="C19" s="5"/>
    </row>
    <row r="20" customFormat="false" ht="15" hidden="false" customHeight="false" outlineLevel="0" collapsed="false">
      <c r="A20" s="6" t="s">
        <v>17</v>
      </c>
      <c r="B20" s="12" t="n">
        <f aca="false">$B$6*$B$7</f>
        <v>57000</v>
      </c>
      <c r="C20" s="8"/>
    </row>
    <row r="21" customFormat="false" ht="15" hidden="false" customHeight="false" outlineLevel="0" collapsed="false">
      <c r="A21" s="6" t="s">
        <v>18</v>
      </c>
      <c r="B21" s="12" t="n">
        <f aca="false">$B$6-$B$20</f>
        <v>228000</v>
      </c>
      <c r="C21" s="8"/>
    </row>
    <row r="22" customFormat="false" ht="15" hidden="false" customHeight="false" outlineLevel="0" collapsed="false">
      <c r="A22" s="6" t="s">
        <v>19</v>
      </c>
      <c r="B22" s="13" t="n">
        <f aca="false">IF($B$8=0,$B$21/($B$9*12),PMT($B$8/12,$B$9*12,-$B$21))</f>
        <v>1478.80366017553</v>
      </c>
      <c r="C22" s="8"/>
    </row>
    <row r="23" customFormat="false" ht="15" hidden="false" customHeight="false" outlineLevel="0" collapsed="false">
      <c r="A23" s="6" t="s">
        <v>20</v>
      </c>
      <c r="B23" s="13" t="n">
        <f aca="false">$B$11/12+$B$12/12+$B$13+$B$10*($B$14+$B$15+$B$16)</f>
        <v>685</v>
      </c>
      <c r="C23" s="8"/>
    </row>
    <row r="24" customFormat="false" ht="15" hidden="false" customHeight="false" outlineLevel="0" collapsed="false">
      <c r="A24" s="14" t="s">
        <v>21</v>
      </c>
      <c r="B24" s="15" t="n">
        <f aca="false">$B$10-$B$23-$B$22</f>
        <v>186.196339824469</v>
      </c>
      <c r="C24" s="8"/>
    </row>
    <row r="25" customFormat="false" ht="15" hidden="false" customHeight="false" outlineLevel="0" collapsed="false">
      <c r="A25" s="14" t="s">
        <v>22</v>
      </c>
      <c r="B25" s="16" t="n">
        <f aca="false">$B$24*12</f>
        <v>2234.35607789363</v>
      </c>
      <c r="C25" s="8"/>
    </row>
    <row r="26" customFormat="false" ht="15" hidden="false" customHeight="false" outlineLevel="0" collapsed="false">
      <c r="A26" s="6" t="s">
        <v>23</v>
      </c>
      <c r="B26" s="12" t="n">
        <f aca="false">($B$10-$B$23)*12</f>
        <v>19980</v>
      </c>
      <c r="C26" s="8"/>
    </row>
    <row r="27" customFormat="false" ht="15" hidden="false" customHeight="false" outlineLevel="0" collapsed="false">
      <c r="A27" s="6" t="s">
        <v>24</v>
      </c>
      <c r="B27" s="17" t="n">
        <f aca="false">IF($B$6=0,0,$B$26/$B$6)</f>
        <v>0.0701052631578947</v>
      </c>
      <c r="C27" s="8"/>
    </row>
    <row r="28" customFormat="false" ht="15" hidden="false" customHeight="false" outlineLevel="0" collapsed="false">
      <c r="A28" s="6" t="s">
        <v>25</v>
      </c>
      <c r="B28" s="12" t="n">
        <f aca="false">$B$20+$B$17</f>
        <v>57000</v>
      </c>
      <c r="C28" s="8"/>
    </row>
    <row r="29" customFormat="false" ht="15" hidden="false" customHeight="false" outlineLevel="0" collapsed="false">
      <c r="A29" s="14" t="s">
        <v>26</v>
      </c>
      <c r="B29" s="18" t="n">
        <f aca="false">IF($B$28=0,0,$B$25/$B$28)</f>
        <v>0.0391992294367304</v>
      </c>
      <c r="C29" s="8"/>
    </row>
    <row r="31" customFormat="false" ht="30" hidden="false" customHeight="true" outlineLevel="0" collapsed="false">
      <c r="A31" s="19" t="s">
        <v>27</v>
      </c>
      <c r="B31" s="19"/>
      <c r="C31" s="19"/>
    </row>
    <row r="32" customFormat="false" ht="15" hidden="false" customHeight="false" outlineLevel="0" collapsed="false">
      <c r="A32" s="19"/>
      <c r="B32" s="19"/>
      <c r="C32" s="19"/>
    </row>
  </sheetData>
  <mergeCells count="1">
    <mergeCell ref="A31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2026-09-21T21:53:17Z</dcterms:created>
  <dc:creator>openpyxl</dc:creator>
  <dc:description/>
  <dc:language>en-US</dc:language>
  <cp:lastModifiedBy/>
  <dcterms:modified xsi:type="dcterms:W3CDTF">2026-09-21T21:53:17Z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