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<sst xmlns="http://schemas.openxmlformats.org/spreadsheetml/2006/main" count="21" uniqueCount="21">
  <si>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Retirement / 401(k) Savings Calculator</t>
  </si>
  <si>
    <t xml:space="preserve">Projected 401(k) balance with employer match (annual compounding)</t>
  </si>
  <si>
    <t xml:space="preserve">Legend: yellow cells with blue text are inputs you can change. Everything else is a formula and updates automatically.</t>
  </si>
  <si>
    <t xml:space="preserve">Inputs</t>
  </si>
  <si>
    <t xml:space="preserve">Current age</t>
  </si>
  <si>
    <t xml:space="preserve">Retirement age</t>
  </si>
  <si>
    <t xml:space="preserve">Current 401(k) balance</t>
  </si>
  <si>
    <t xml:space="preserve">Annual salary</t>
  </si>
  <si>
    <t xml:space="preserve">Your contribution (% of salary)</t>
  </si>
  <si>
    <t xml:space="preserve">Employer match (% of your contribution matched)</t>
  </si>
  <si>
    <t xml:space="preserve">Match cap (% of salary)</t>
  </si>
  <si>
    <t xml:space="preserve">Expected annual return</t>
  </si>
  <si>
    <t xml:space="preserve">Results</t>
  </si>
  <si>
    <t xml:space="preserve">Years to retirement</t>
  </si>
  <si>
    <t xml:space="preserve">Your annual contribution</t>
  </si>
  <si>
    <t xml:space="preserve">Employer annual match</t>
  </si>
  <si>
    <t xml:space="preserve">Total annual contribution</t>
  </si>
  <si>
    <t xml:space="preserve">Projected balance at retirement</t>
  </si>
  <si>
    <t xml:space="preserve">Total contributions (incl. current balance)</t>
  </si>
  <si>
    <t xml:space="preserve">Investment growth</t>
  </si>
  <si>
    <t xml:space="preserve">Assumes flat salary and contributions made at year end. Actual returns vary and are not guaranteed. Estimates for education only, not financial advice. Free tool from CalcNestHQ.com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</si>
</sst>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\$#,##0;&quot;($&quot;#,##0\);\-"/>
    <numFmt numFmtId="167" formatCode="0.0%"/>
    <numFmt numFmtId="168" formatCode="0.0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35</v>
      </c>
      <c r="C6" s="8"/>
    </row>
    <row r="7" customFormat="false" ht="15" hidden="false" customHeight="false" outlineLevel="0" collapsed="false">
      <c r="A7" s="6" t="s">
        <v>5</v>
      </c>
      <c r="B7" s="7" t="n">
        <v>65</v>
      </c>
      <c r="C7" s="8"/>
    </row>
    <row r="8" customFormat="false" ht="15" hidden="false" customHeight="false" outlineLevel="0" collapsed="false">
      <c r="A8" s="6" t="s">
        <v>6</v>
      </c>
      <c r="B8" s="9" t="n">
        <v>85000</v>
      </c>
      <c r="C8" s="8"/>
    </row>
    <row r="9" customFormat="false" ht="15" hidden="false" customHeight="false" outlineLevel="0" collapsed="false">
      <c r="A9" s="6" t="s">
        <v>7</v>
      </c>
      <c r="B9" s="9" t="n">
        <v>90000</v>
      </c>
      <c r="C9" s="8"/>
    </row>
    <row r="10" customFormat="false" ht="15" hidden="false" customHeight="false" outlineLevel="0" collapsed="false">
      <c r="A10" s="6" t="s">
        <v>8</v>
      </c>
      <c r="B10" s="10" t="n">
        <v>0.08</v>
      </c>
      <c r="C10" s="8"/>
    </row>
    <row r="11" customFormat="false" ht="15" hidden="false" customHeight="false" outlineLevel="0" collapsed="false">
      <c r="A11" s="6" t="s">
        <v>9</v>
      </c>
      <c r="B11" s="10" t="n">
        <v>0.5</v>
      </c>
      <c r="C11" s="8"/>
    </row>
    <row r="12" customFormat="false" ht="15" hidden="false" customHeight="false" outlineLevel="0" collapsed="false">
      <c r="A12" s="6" t="s">
        <v>10</v>
      </c>
      <c r="B12" s="10" t="n">
        <v>0.06</v>
      </c>
      <c r="C12" s="8"/>
    </row>
    <row r="13" customFormat="false" ht="15" hidden="false" customHeight="false" outlineLevel="0" collapsed="false">
      <c r="A13" s="6" t="s">
        <v>11</v>
      </c>
      <c r="B13" s="11" t="n">
        <v>0.07</v>
      </c>
      <c r="C13" s="8"/>
    </row>
    <row r="15" customFormat="false" ht="15" hidden="false" customHeight="false" outlineLevel="0" collapsed="false">
      <c r="A15" s="4" t="s">
        <v>12</v>
      </c>
      <c r="B15" s="5"/>
      <c r="C15" s="5"/>
    </row>
    <row r="16" customFormat="false" ht="15" hidden="false" customHeight="false" outlineLevel="0" collapsed="false">
      <c r="A16" s="6" t="s">
        <v>13</v>
      </c>
      <c r="B16" s="12" t="n">
        <f aca="false">MAX($B$7-$B$6,0)</f>
        <v>30</v>
      </c>
      <c r="C16" s="8"/>
    </row>
    <row r="17" customFormat="false" ht="15" hidden="false" customHeight="false" outlineLevel="0" collapsed="false">
      <c r="A17" s="6" t="s">
        <v>14</v>
      </c>
      <c r="B17" s="13" t="n">
        <f aca="false">$B$9*$B$10</f>
        <v>7200</v>
      </c>
      <c r="C17" s="8"/>
    </row>
    <row r="18" customFormat="false" ht="15" hidden="false" customHeight="false" outlineLevel="0" collapsed="false">
      <c r="A18" s="6" t="s">
        <v>15</v>
      </c>
      <c r="B18" s="13" t="n">
        <f aca="false">$B$9*MIN($B$10,$B$12)*$B$11</f>
        <v>2700</v>
      </c>
      <c r="C18" s="8"/>
    </row>
    <row r="19" customFormat="false" ht="15" hidden="false" customHeight="false" outlineLevel="0" collapsed="false">
      <c r="A19" s="6" t="s">
        <v>16</v>
      </c>
      <c r="B19" s="13" t="n">
        <f aca="false">$B$17+$B$18</f>
        <v>9900</v>
      </c>
      <c r="C19" s="8"/>
    </row>
    <row r="20" customFormat="false" ht="15" hidden="false" customHeight="false" outlineLevel="0" collapsed="false">
      <c r="A20" s="14" t="s">
        <v>17</v>
      </c>
      <c r="B20" s="15" t="n">
        <f aca="false">IF($B$13=0,$B$8+$B$19*$B$16,$B$8*(1+$B$13)^$B$16+$B$19*(((1+$B$13)^$B$16-1)/$B$13))</f>
        <v>1582203.46323133</v>
      </c>
      <c r="C20" s="8"/>
    </row>
    <row r="21" customFormat="false" ht="15" hidden="false" customHeight="false" outlineLevel="0" collapsed="false">
      <c r="A21" s="6" t="s">
        <v>18</v>
      </c>
      <c r="B21" s="13" t="n">
        <f aca="false">$B$8+$B$19*$B$16</f>
        <v>382000</v>
      </c>
      <c r="C21" s="8"/>
    </row>
    <row r="22" customFormat="false" ht="15" hidden="false" customHeight="false" outlineLevel="0" collapsed="false">
      <c r="A22" s="6" t="s">
        <v>19</v>
      </c>
      <c r="B22" s="13" t="n">
        <f aca="false">$B$20-$B$21</f>
        <v>1200203.46323133</v>
      </c>
      <c r="C22" s="8"/>
    </row>
    <row r="24" customFormat="false" ht="30" hidden="false" customHeight="true" outlineLevel="0" collapsed="false">
      <c r="A24" s="16" t="s">
        <v>20</v>
      </c>
      <c r="B24" s="16"/>
      <c r="C24" s="16"/>
    </row>
    <row r="25" customFormat="false" ht="15" hidden="false" customHeight="false" outlineLevel="0" collapsed="false">
      <c r="A25" s="16"/>
      <c r="B25" s="16"/>
      <c r="C25" s="16"/>
    </row>
  </sheetData>
  <mergeCells count="1">
    <mergeCell ref="A24:C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2026-09-21T21:53:18Z</dcterms:created>
  <dc:creator>openpyxl</dc:creator>
  <dc:description/>
  <dc:language>en-US</dc:language>
  <cp:lastModifiedBy/>
  <dcterms:modified xsi:type="dcterms:W3CDTF">2026-09-21T21:53:18Z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