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alculato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.0000"/>
    <numFmt numFmtId="165" formatCode="0.0"/>
  </numFmts>
  <fonts count="8">
    <font>
      <name val="Calibri"/>
      <family val="2"/>
      <color theme="1"/>
      <sz val="11"/>
      <scheme val="minor"/>
    </font>
    <font>
      <name val="Arial"/>
      <b val="1"/>
      <color rgb="000F766E"/>
      <sz val="14"/>
    </font>
    <font>
      <name val="Arial"/>
      <color rgb="00555555"/>
    </font>
    <font>
      <name val="Arial"/>
      <b val="1"/>
      <color rgb="00FFFFFF"/>
    </font>
    <font>
      <name val="Arial"/>
    </font>
    <font>
      <name val="Arial"/>
      <color rgb="000000FF"/>
    </font>
    <font>
      <name val="Arial"/>
      <color rgb="00777777"/>
    </font>
    <font>
      <name val="Arial"/>
      <b val="1"/>
    </font>
  </fonts>
  <fills count="4">
    <fill>
      <patternFill/>
    </fill>
    <fill>
      <patternFill patternType="gray125"/>
    </fill>
    <fill>
      <patternFill patternType="solid">
        <fgColor rgb="000F766E"/>
      </patternFill>
    </fill>
    <fill>
      <patternFill patternType="solid">
        <fgColor rgb="00FFF9C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4" fillId="0" borderId="0" pivotButton="0" quotePrefix="0" xfId="0"/>
    <xf numFmtId="0" fontId="5" fillId="3" borderId="0" pivotButton="0" quotePrefix="0" xfId="0"/>
    <xf numFmtId="0" fontId="6" fillId="0" borderId="0" pivotButton="0" quotePrefix="0" xfId="0"/>
    <xf numFmtId="9" fontId="5" fillId="3" borderId="0" pivotButton="0" quotePrefix="0" xfId="0"/>
    <xf numFmtId="1" fontId="7" fillId="0" borderId="0" pivotButton="0" quotePrefix="0" xfId="0"/>
    <xf numFmtId="164" fontId="7" fillId="0" borderId="0" pivotButton="0" quotePrefix="0" xfId="0"/>
    <xf numFmtId="165" fontId="7" fillId="0" borderId="0" pivotButton="0" quotePrefix="0" xfId="0"/>
    <xf numFmtId="2" fontId="7" fillId="0" borderId="0" pivotButton="0" quotePrefix="0" xfId="0"/>
    <xf numFmtId="0" fontId="7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4"/>
  <sheetViews>
    <sheetView workbookViewId="0">
      <selection activeCell="A1" sqref="A1"/>
    </sheetView>
  </sheetViews>
  <sheetFormatPr baseColWidth="8" defaultRowHeight="15"/>
  <cols>
    <col width="44" customWidth="1" min="1" max="1"/>
    <col width="20" customWidth="1" min="2" max="2"/>
    <col width="44" customWidth="1" min="3" max="3"/>
    <col width="18" customWidth="1" min="4" max="4"/>
    <col width="18" customWidth="1" min="5" max="5"/>
    <col width="18" customWidth="1" min="6" max="6"/>
  </cols>
  <sheetData>
    <row r="1">
      <c r="A1" s="1" t="inlineStr">
        <is>
          <t>Roofing Square Calculator</t>
        </is>
      </c>
    </row>
    <row r="2">
      <c r="A2" s="2" t="inlineStr">
        <is>
          <t>Roofing squares and shingle bundles from footprint and pitch</t>
        </is>
      </c>
    </row>
    <row r="3">
      <c r="A3" s="2" t="inlineStr">
        <is>
          <t>Legend: yellow cells with blue text are inputs you can change. Everything else is a formula and updates automatically.</t>
        </is>
      </c>
    </row>
    <row r="5">
      <c r="A5" s="3" t="inlineStr">
        <is>
          <t>Inputs</t>
        </is>
      </c>
      <c r="B5" s="3" t="n"/>
      <c r="C5" s="3" t="n"/>
    </row>
    <row r="6">
      <c r="A6" s="4" t="inlineStr">
        <is>
          <t>Footprint length (ft)</t>
        </is>
      </c>
      <c r="B6" s="5" t="n">
        <v>40</v>
      </c>
      <c r="C6" s="6" t="inlineStr">
        <is>
          <t>Include overhangs</t>
        </is>
      </c>
    </row>
    <row r="7">
      <c r="A7" s="4" t="inlineStr">
        <is>
          <t>Footprint width (ft)</t>
        </is>
      </c>
      <c r="B7" s="5" t="n">
        <v>30</v>
      </c>
    </row>
    <row r="8">
      <c r="A8" s="4" t="inlineStr">
        <is>
          <t>Pitch rise per 12 in</t>
        </is>
      </c>
      <c r="B8" s="5" t="n">
        <v>6</v>
      </c>
      <c r="C8" s="6" t="inlineStr">
        <is>
          <t>e.g. 6 for 6/12</t>
        </is>
      </c>
    </row>
    <row r="9">
      <c r="A9" s="4" t="inlineStr">
        <is>
          <t>Waste allowance</t>
        </is>
      </c>
      <c r="B9" s="7" t="n">
        <v>0.1</v>
      </c>
    </row>
    <row r="10">
      <c r="A10" s="4" t="inlineStr">
        <is>
          <t>Bundles per square</t>
        </is>
      </c>
      <c r="B10" s="5" t="n">
        <v>3</v>
      </c>
    </row>
    <row r="11">
      <c r="A11" s="3" t="inlineStr">
        <is>
          <t>Results</t>
        </is>
      </c>
      <c r="B11" s="3" t="n"/>
      <c r="C11" s="3" t="n"/>
    </row>
    <row r="12">
      <c r="A12" s="4" t="inlineStr">
        <is>
          <t>Footprint area (sq ft)</t>
        </is>
      </c>
      <c r="B12" s="8">
        <f>B6*B7</f>
        <v/>
      </c>
    </row>
    <row r="13">
      <c r="A13" s="4" t="inlineStr">
        <is>
          <t>Pitch multiplier</t>
        </is>
      </c>
      <c r="B13" s="9">
        <f>SQRT(1+(B8/12)^2)</f>
        <v/>
      </c>
    </row>
    <row r="14">
      <c r="A14" s="4" t="inlineStr">
        <is>
          <t>Sloped roof area (sq ft)</t>
        </is>
      </c>
      <c r="B14" s="10">
        <f>B12*B13</f>
        <v/>
      </c>
    </row>
    <row r="15">
      <c r="A15" s="4" t="inlineStr">
        <is>
          <t>Area with waste (sq ft)</t>
        </is>
      </c>
      <c r="B15" s="10">
        <f>B14*(1+B9)</f>
        <v/>
      </c>
    </row>
    <row r="16">
      <c r="A16" s="4" t="inlineStr">
        <is>
          <t>Roofing squares</t>
        </is>
      </c>
      <c r="B16" s="11">
        <f>B15/100</f>
        <v/>
      </c>
    </row>
    <row r="17">
      <c r="A17" s="4" t="inlineStr">
        <is>
          <t>Shingle bundles</t>
        </is>
      </c>
      <c r="B17" s="8">
        <f>ROUNDUP(B16*B10,0)</f>
        <v/>
      </c>
    </row>
    <row r="19">
      <c r="A19" s="12" t="inlineStr">
        <is>
          <t>Pitch multiplier table</t>
        </is>
      </c>
    </row>
    <row r="20">
      <c r="A20" s="4" t="inlineStr">
        <is>
          <t>0/12</t>
        </is>
      </c>
      <c r="B20" s="13">
        <f>SQRT(1+(0/12)^2)</f>
        <v/>
      </c>
    </row>
    <row r="21">
      <c r="A21" s="4" t="inlineStr">
        <is>
          <t>1/12</t>
        </is>
      </c>
      <c r="B21" s="13">
        <f>SQRT(1+(1/12)^2)</f>
        <v/>
      </c>
    </row>
    <row r="22">
      <c r="A22" s="4" t="inlineStr">
        <is>
          <t>2/12</t>
        </is>
      </c>
      <c r="B22" s="13">
        <f>SQRT(1+(2/12)^2)</f>
        <v/>
      </c>
    </row>
    <row r="23">
      <c r="A23" s="4" t="inlineStr">
        <is>
          <t>3/12</t>
        </is>
      </c>
      <c r="B23" s="13">
        <f>SQRT(1+(3/12)^2)</f>
        <v/>
      </c>
    </row>
    <row r="24">
      <c r="A24" s="4" t="inlineStr">
        <is>
          <t>4/12</t>
        </is>
      </c>
      <c r="B24" s="13">
        <f>SQRT(1+(4/12)^2)</f>
        <v/>
      </c>
    </row>
    <row r="25">
      <c r="A25" s="4" t="inlineStr">
        <is>
          <t>5/12</t>
        </is>
      </c>
      <c r="B25" s="13">
        <f>SQRT(1+(5/12)^2)</f>
        <v/>
      </c>
    </row>
    <row r="26">
      <c r="A26" s="4" t="inlineStr">
        <is>
          <t>6/12</t>
        </is>
      </c>
      <c r="B26" s="13">
        <f>SQRT(1+(6/12)^2)</f>
        <v/>
      </c>
    </row>
    <row r="27">
      <c r="A27" s="4" t="inlineStr">
        <is>
          <t>7/12</t>
        </is>
      </c>
      <c r="B27" s="13">
        <f>SQRT(1+(7/12)^2)</f>
        <v/>
      </c>
    </row>
    <row r="28">
      <c r="A28" s="4" t="inlineStr">
        <is>
          <t>8/12</t>
        </is>
      </c>
      <c r="B28" s="13">
        <f>SQRT(1+(8/12)^2)</f>
        <v/>
      </c>
    </row>
    <row r="29">
      <c r="A29" s="4" t="inlineStr">
        <is>
          <t>9/12</t>
        </is>
      </c>
      <c r="B29" s="13">
        <f>SQRT(1+(9/12)^2)</f>
        <v/>
      </c>
    </row>
    <row r="30">
      <c r="A30" s="4" t="inlineStr">
        <is>
          <t>10/12</t>
        </is>
      </c>
      <c r="B30" s="13">
        <f>SQRT(1+(10/12)^2)</f>
        <v/>
      </c>
    </row>
    <row r="31">
      <c r="A31" s="4" t="inlineStr">
        <is>
          <t>11/12</t>
        </is>
      </c>
      <c r="B31" s="13">
        <f>SQRT(1+(11/12)^2)</f>
        <v/>
      </c>
    </row>
    <row r="32">
      <c r="A32" s="4" t="inlineStr">
        <is>
          <t>12/12</t>
        </is>
      </c>
      <c r="B32" s="13">
        <f>SQRT(1+(12/12)^2)</f>
        <v/>
      </c>
    </row>
    <row r="34">
      <c r="A34" s="6" t="inlineStr">
        <is>
          <t>Estimates only, for general information and education.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2026-10-19T13:16:51Z</dcterms:created>
  <dcterms:modified xmlns:dcterms="http://purl.org/dc/terms/" xmlns:xsi="http://www.w3.org/2001/XMLSchema-instance" xsi:type="dcterms:W3CDTF">2026-10-19T13:16:51Z</dcterms:modified>
</cp:coreProperties>
</file>