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$#,##0.00"/>
    <numFmt numFmtId="166" formatCode="0.0%"/>
  </numFmts>
  <fonts count="8">
    <font>
      <name val="Calibri"/>
      <family val="2"/>
      <color theme="1"/>
      <sz val="11"/>
      <scheme val="minor"/>
    </font>
    <font>
      <name val="Arial"/>
      <b val="1"/>
      <color rgb="000F766E"/>
      <sz val="14"/>
    </font>
    <font>
      <name val="Arial"/>
      <color rgb="00555555"/>
    </font>
    <font>
      <name val="Arial"/>
      <b val="1"/>
      <color rgb="00FFFFFF"/>
    </font>
    <font>
      <name val="Arial"/>
    </font>
    <font>
      <name val="Arial"/>
      <color rgb="000000FF"/>
    </font>
    <font>
      <name val="Arial"/>
      <color rgb="00777777"/>
    </font>
    <font>
      <name val="Arial"/>
      <b val="1"/>
    </font>
  </fonts>
  <fills count="4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9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3" borderId="0" pivotButton="0" quotePrefix="0" xfId="0"/>
    <xf numFmtId="0" fontId="6" fillId="0" borderId="0" pivotButton="0" quotePrefix="0" xfId="0"/>
    <xf numFmtId="164" fontId="5" fillId="3" borderId="0" pivotButton="0" quotePrefix="0" xfId="0"/>
    <xf numFmtId="165" fontId="5" fillId="3" borderId="0" pivotButton="0" quotePrefix="0" xfId="0"/>
    <xf numFmtId="10" fontId="5" fillId="3" borderId="0" pivotButton="0" quotePrefix="0" xfId="0"/>
    <xf numFmtId="166" fontId="5" fillId="3" borderId="0" pivotButton="0" quotePrefix="0" xfId="0"/>
    <xf numFmtId="164" fontId="7" fillId="0" borderId="0" pivotButton="0" quotePrefix="0" xfId="0"/>
    <xf numFmtId="165" fontId="7" fillId="0" borderId="0" pivotButton="0" quotePrefix="0" xfId="0"/>
    <xf numFmtId="0" fontId="7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44" customWidth="1" min="1" max="1"/>
    <col width="20" customWidth="1" min="2" max="2"/>
    <col width="44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Salary &amp; Paycheck Calculator</t>
        </is>
      </c>
    </row>
    <row r="2">
      <c r="A2" s="2" t="inlineStr">
        <is>
          <t>Take-home pay using 2026 IRS brackets and standard deduction (source: IRS.gov; update yearly)</t>
        </is>
      </c>
    </row>
    <row r="3">
      <c r="A3" s="2" t="inlineStr">
        <is>
          <t>Legend: yellow cells with blue text are inputs you can change. Everything else is a formula and updates automatically.</t>
        </is>
      </c>
    </row>
    <row r="5">
      <c r="A5" s="3" t="inlineStr">
        <is>
          <t>Inputs</t>
        </is>
      </c>
      <c r="B5" s="3" t="n"/>
      <c r="C5" s="3" t="n"/>
    </row>
    <row r="6">
      <c r="A6" s="4" t="inlineStr">
        <is>
          <t>Pay type (1/2)</t>
        </is>
      </c>
      <c r="B6" s="5" t="n">
        <v>1</v>
      </c>
      <c r="C6" s="6" t="inlineStr">
        <is>
          <t>1 = annual salary, 2 = hourly</t>
        </is>
      </c>
    </row>
    <row r="7">
      <c r="A7" s="4" t="inlineStr">
        <is>
          <t>Annual salary ($)</t>
        </is>
      </c>
      <c r="B7" s="7" t="n">
        <v>65000</v>
      </c>
    </row>
    <row r="8">
      <c r="A8" s="4" t="inlineStr">
        <is>
          <t>Hourly wage ($)</t>
        </is>
      </c>
      <c r="B8" s="8" t="n">
        <v>25</v>
      </c>
    </row>
    <row r="9">
      <c r="A9" s="4" t="inlineStr">
        <is>
          <t>Hours per week</t>
        </is>
      </c>
      <c r="B9" s="5" t="n">
        <v>40</v>
      </c>
    </row>
    <row r="10">
      <c r="A10" s="4" t="inlineStr">
        <is>
          <t>Paychecks per year</t>
        </is>
      </c>
      <c r="B10" s="5" t="n">
        <v>26</v>
      </c>
      <c r="C10" s="6" t="inlineStr">
        <is>
          <t>52, 26, 24 or 12</t>
        </is>
      </c>
    </row>
    <row r="11">
      <c r="A11" s="4" t="inlineStr">
        <is>
          <t>Filing status (1/2)</t>
        </is>
      </c>
      <c r="B11" s="5" t="n">
        <v>1</v>
      </c>
      <c r="C11" s="6" t="inlineStr">
        <is>
          <t>1 = Single, 2 = Married filing jointly</t>
        </is>
      </c>
    </row>
    <row r="12">
      <c r="A12" s="4" t="inlineStr">
        <is>
          <t>Pre-tax retirement per year ($)</t>
        </is>
      </c>
      <c r="B12" s="7" t="n">
        <v>0</v>
      </c>
      <c r="C12" s="6" t="inlineStr">
        <is>
          <t>Reduces income tax only</t>
        </is>
      </c>
    </row>
    <row r="13">
      <c r="A13" s="4" t="inlineStr">
        <is>
          <t>State tax (flat)</t>
        </is>
      </c>
      <c r="B13" s="9" t="n">
        <v>0</v>
      </c>
      <c r="C13" s="6" t="inlineStr">
        <is>
          <t>Your state rate</t>
        </is>
      </c>
    </row>
    <row r="14">
      <c r="A14" s="4" t="inlineStr">
        <is>
          <t>2026 standard deduction – single</t>
        </is>
      </c>
      <c r="B14" s="7" t="n">
        <v>16100</v>
      </c>
      <c r="C14" s="6" t="inlineStr">
        <is>
          <t>IRS.gov 2026</t>
        </is>
      </c>
    </row>
    <row r="15">
      <c r="A15" s="4" t="inlineStr">
        <is>
          <t>2026 standard deduction – joint</t>
        </is>
      </c>
      <c r="B15" s="7" t="n">
        <v>32200</v>
      </c>
      <c r="C15" s="6" t="inlineStr">
        <is>
          <t>IRS.gov 2026</t>
        </is>
      </c>
    </row>
    <row r="16">
      <c r="A16" s="4" t="inlineStr">
        <is>
          <t>Social Security rate</t>
        </is>
      </c>
      <c r="B16" s="10" t="n">
        <v>0.062</v>
      </c>
    </row>
    <row r="17">
      <c r="A17" s="4" t="inlineStr">
        <is>
          <t>Social Security wage base</t>
        </is>
      </c>
      <c r="B17" s="7" t="n">
        <v>184500</v>
      </c>
      <c r="C17" s="6" t="inlineStr">
        <is>
          <t>SSA.gov 2026</t>
        </is>
      </c>
    </row>
    <row r="18">
      <c r="A18" s="4" t="inlineStr">
        <is>
          <t>Medicare rate</t>
        </is>
      </c>
      <c r="B18" s="9" t="n">
        <v>0.0145</v>
      </c>
    </row>
    <row r="20">
      <c r="A20" s="3" t="inlineStr">
        <is>
          <t>Results</t>
        </is>
      </c>
      <c r="B20" s="3" t="n"/>
      <c r="C20" s="3" t="n"/>
    </row>
    <row r="21">
      <c r="A21" s="4" t="inlineStr">
        <is>
          <t>Gross pay per year ($)</t>
        </is>
      </c>
      <c r="B21" s="11">
        <f>IF(B6=2,B8*B9*52,B7)</f>
        <v/>
      </c>
    </row>
    <row r="22">
      <c r="A22" s="4" t="inlineStr">
        <is>
          <t>Federal taxable income ($)</t>
        </is>
      </c>
      <c r="B22" s="11">
        <f>MAX(0,B21-B12-IF(B11=2,B15,B14))</f>
        <v/>
      </c>
    </row>
    <row r="23">
      <c r="A23" s="4" t="inlineStr">
        <is>
          <t>Federal income tax ($)</t>
        </is>
      </c>
      <c r="B23" s="12">
        <f>E50</f>
        <v/>
      </c>
    </row>
    <row r="24">
      <c r="A24" s="4" t="inlineStr">
        <is>
          <t>Social Security ($)</t>
        </is>
      </c>
      <c r="B24" s="12">
        <f>MIN(B21,B17)*B16</f>
        <v/>
      </c>
    </row>
    <row r="25">
      <c r="A25" s="4" t="inlineStr">
        <is>
          <t>Medicare ($)</t>
        </is>
      </c>
      <c r="B25" s="12">
        <f>B21*B18</f>
        <v/>
      </c>
    </row>
    <row r="26">
      <c r="A26" s="4" t="inlineStr">
        <is>
          <t>State tax ($)</t>
        </is>
      </c>
      <c r="B26" s="12">
        <f>(B21-B12)*B13</f>
        <v/>
      </c>
    </row>
    <row r="27">
      <c r="A27" s="4" t="inlineStr">
        <is>
          <t>Net pay per year ($)</t>
        </is>
      </c>
      <c r="B27" s="12">
        <f>B21-B12-B23-B24-B25-B26</f>
        <v/>
      </c>
    </row>
    <row r="28">
      <c r="A28" s="4" t="inlineStr">
        <is>
          <t>Net pay per paycheck ($)</t>
        </is>
      </c>
      <c r="B28" s="12">
        <f>B27/B10</f>
        <v/>
      </c>
    </row>
    <row r="29">
      <c r="A29" s="4" t="inlineStr">
        <is>
          <t>Gross pay per paycheck ($)</t>
        </is>
      </c>
      <c r="B29" s="12">
        <f>B21/B10</f>
        <v/>
      </c>
    </row>
    <row r="31">
      <c r="A31" s="13" t="inlineStr">
        <is>
          <t>2026 federal brackets (IRS Rev. Proc. 2025-32) — upper limits</t>
        </is>
      </c>
    </row>
    <row r="32">
      <c r="A32" s="3" t="inlineStr">
        <is>
          <t>Rate</t>
        </is>
      </c>
      <c r="B32" s="3" t="inlineStr">
        <is>
          <t>Single</t>
        </is>
      </c>
      <c r="C32" s="3" t="inlineStr">
        <is>
          <t>Married jointly</t>
        </is>
      </c>
    </row>
    <row r="33">
      <c r="A33" s="14" t="n">
        <v>0.1</v>
      </c>
      <c r="B33" s="7" t="n">
        <v>12400</v>
      </c>
      <c r="C33" s="7" t="n">
        <v>24800</v>
      </c>
    </row>
    <row r="34">
      <c r="A34" s="14" t="n">
        <v>0.12</v>
      </c>
      <c r="B34" s="7" t="n">
        <v>50400</v>
      </c>
      <c r="C34" s="7" t="n">
        <v>100800</v>
      </c>
    </row>
    <row r="35">
      <c r="A35" s="14" t="n">
        <v>0.22</v>
      </c>
      <c r="B35" s="7" t="n">
        <v>105700</v>
      </c>
      <c r="C35" s="7" t="n">
        <v>211400</v>
      </c>
    </row>
    <row r="36">
      <c r="A36" s="14" t="n">
        <v>0.24</v>
      </c>
      <c r="B36" s="7" t="n">
        <v>201775</v>
      </c>
      <c r="C36" s="7" t="n">
        <v>403550</v>
      </c>
    </row>
    <row r="37">
      <c r="A37" s="14" t="n">
        <v>0.32</v>
      </c>
      <c r="B37" s="7" t="n">
        <v>256225</v>
      </c>
      <c r="C37" s="7" t="n">
        <v>512450</v>
      </c>
    </row>
    <row r="38">
      <c r="A38" s="14" t="n">
        <v>0.35</v>
      </c>
      <c r="B38" s="7" t="n">
        <v>640600</v>
      </c>
      <c r="C38" s="7" t="n">
        <v>768700</v>
      </c>
    </row>
    <row r="39">
      <c r="A39" s="14" t="n">
        <v>0.37</v>
      </c>
      <c r="B39" s="7" t="n">
        <v>1000000000000</v>
      </c>
      <c r="C39" s="7" t="n">
        <v>1000000000000</v>
      </c>
    </row>
    <row r="41">
      <c r="A41" s="13" t="inlineStr">
        <is>
          <t>Bracket breakdown</t>
        </is>
      </c>
    </row>
    <row r="42">
      <c r="A42" s="3" t="inlineStr">
        <is>
          <t>Rate</t>
        </is>
      </c>
      <c r="B42" s="3" t="inlineStr">
        <is>
          <t>From</t>
        </is>
      </c>
      <c r="C42" s="3" t="inlineStr">
        <is>
          <t>Up to</t>
        </is>
      </c>
      <c r="D42" s="3" t="inlineStr">
        <is>
          <t>Income in bracket</t>
        </is>
      </c>
      <c r="E42" s="3" t="inlineStr">
        <is>
          <t>Tax</t>
        </is>
      </c>
    </row>
    <row r="43">
      <c r="A43" s="14">
        <f>A33</f>
        <v/>
      </c>
      <c r="B43" s="15">
        <f>0</f>
        <v/>
      </c>
      <c r="C43" s="15">
        <f>INDEX(B33:C33,1,$B$11)</f>
        <v/>
      </c>
      <c r="D43" s="15">
        <f>MAX(0,MIN($B$22,C43)-B43)</f>
        <v/>
      </c>
      <c r="E43" s="16">
        <f>D43*A43</f>
        <v/>
      </c>
    </row>
    <row r="44">
      <c r="A44" s="14">
        <f>A34</f>
        <v/>
      </c>
      <c r="B44" s="15">
        <f>C43</f>
        <v/>
      </c>
      <c r="C44" s="15">
        <f>INDEX(B34:C34,1,$B$11)</f>
        <v/>
      </c>
      <c r="D44" s="15">
        <f>MAX(0,MIN($B$22,C44)-B44)</f>
        <v/>
      </c>
      <c r="E44" s="16">
        <f>D44*A44</f>
        <v/>
      </c>
    </row>
    <row r="45">
      <c r="A45" s="14">
        <f>A35</f>
        <v/>
      </c>
      <c r="B45" s="15">
        <f>C44</f>
        <v/>
      </c>
      <c r="C45" s="15">
        <f>INDEX(B35:C35,1,$B$11)</f>
        <v/>
      </c>
      <c r="D45" s="15">
        <f>MAX(0,MIN($B$22,C45)-B45)</f>
        <v/>
      </c>
      <c r="E45" s="16">
        <f>D45*A45</f>
        <v/>
      </c>
    </row>
    <row r="46">
      <c r="A46" s="14">
        <f>A36</f>
        <v/>
      </c>
      <c r="B46" s="15">
        <f>C45</f>
        <v/>
      </c>
      <c r="C46" s="15">
        <f>INDEX(B36:C36,1,$B$11)</f>
        <v/>
      </c>
      <c r="D46" s="15">
        <f>MAX(0,MIN($B$22,C46)-B46)</f>
        <v/>
      </c>
      <c r="E46" s="16">
        <f>D46*A46</f>
        <v/>
      </c>
    </row>
    <row r="47">
      <c r="A47" s="14">
        <f>A37</f>
        <v/>
      </c>
      <c r="B47" s="15">
        <f>C46</f>
        <v/>
      </c>
      <c r="C47" s="15">
        <f>INDEX(B37:C37,1,$B$11)</f>
        <v/>
      </c>
      <c r="D47" s="15">
        <f>MAX(0,MIN($B$22,C47)-B47)</f>
        <v/>
      </c>
      <c r="E47" s="16">
        <f>D47*A47</f>
        <v/>
      </c>
    </row>
    <row r="48">
      <c r="A48" s="14">
        <f>A38</f>
        <v/>
      </c>
      <c r="B48" s="15">
        <f>C47</f>
        <v/>
      </c>
      <c r="C48" s="15">
        <f>INDEX(B38:C38,1,$B$11)</f>
        <v/>
      </c>
      <c r="D48" s="15">
        <f>MAX(0,MIN($B$22,C48)-B48)</f>
        <v/>
      </c>
      <c r="E48" s="16">
        <f>D48*A48</f>
        <v/>
      </c>
    </row>
    <row r="49">
      <c r="A49" s="14">
        <f>A39</f>
        <v/>
      </c>
      <c r="B49" s="15">
        <f>C48</f>
        <v/>
      </c>
      <c r="C49" s="15">
        <f>INDEX(B39:C39,1,$B$11)</f>
        <v/>
      </c>
      <c r="D49" s="15">
        <f>MAX(0,MIN($B$22,C49)-B49)</f>
        <v/>
      </c>
      <c r="E49" s="16">
        <f>D49*A49</f>
        <v/>
      </c>
    </row>
    <row r="50">
      <c r="A50" s="13" t="inlineStr">
        <is>
          <t>Total federal tax</t>
        </is>
      </c>
      <c r="E50" s="16">
        <f>SUM(E43:E49)</f>
        <v/>
      </c>
    </row>
    <row r="52">
      <c r="A52" s="6" t="inlineStr">
        <is>
          <t>Estimates only, for general information and education.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2026-10-19T13:16:51Z</dcterms:created>
  <dcterms:modified xmlns:dcterms="http://purl.org/dc/terms/" xmlns:xsi="http://www.w3.org/2001/XMLSchema-instance" xsi:type="dcterms:W3CDTF">2026-10-19T23:10:24Z</dcterms:modified>
</cp:coreProperties>
</file>